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S009" sheetId="1" r:id="rId1"/>
  </sheets>
  <definedNames>
    <definedName name="_xlnm.Print_Area" localSheetId="0">'PLYRS009'!$A$1:$U$43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<sst xmlns="http://schemas.openxmlformats.org/spreadsheetml/2006/main" count="289" uniqueCount="139">
  <si>
    <t>2005</t>
  </si>
  <si>
    <t>2006</t>
  </si>
  <si>
    <t>2007</t>
  </si>
  <si>
    <t>2008</t>
  </si>
  <si>
    <t>2009</t>
  </si>
  <si>
    <t>1.</t>
  </si>
  <si>
    <t>Rich Kovacs</t>
  </si>
  <si>
    <t>Robin McCool</t>
  </si>
  <si>
    <t>Ed Kluemper</t>
  </si>
  <si>
    <t>2.</t>
  </si>
  <si>
    <t>Tom McAndrew</t>
  </si>
  <si>
    <t>Jack Booros</t>
  </si>
  <si>
    <t>Gary Daniels</t>
  </si>
  <si>
    <t>3.</t>
  </si>
  <si>
    <t>Bill Kovach</t>
  </si>
  <si>
    <t>Tom Lusto</t>
  </si>
  <si>
    <t>Bruce Eck</t>
  </si>
  <si>
    <t>Bill Ricci</t>
  </si>
  <si>
    <t>4.</t>
  </si>
  <si>
    <t>John McCurry</t>
  </si>
  <si>
    <t>Tom Mallouk</t>
  </si>
  <si>
    <t>Tom Stitt</t>
  </si>
  <si>
    <t>Bob Ockenfuss</t>
  </si>
  <si>
    <t>5.</t>
  </si>
  <si>
    <t>Dave Derminio</t>
  </si>
  <si>
    <t>Ike Haluska</t>
  </si>
  <si>
    <t>6.</t>
  </si>
  <si>
    <t>Tom Barlok</t>
  </si>
  <si>
    <t>Gene Dykes</t>
  </si>
  <si>
    <t>7.</t>
  </si>
  <si>
    <t>Bobby Spang</t>
  </si>
  <si>
    <t>Geoff Jones</t>
  </si>
  <si>
    <t>Ben Spence</t>
  </si>
  <si>
    <t>8.</t>
  </si>
  <si>
    <t>Dan Novak</t>
  </si>
  <si>
    <t>George Harris</t>
  </si>
  <si>
    <t>9.</t>
  </si>
  <si>
    <t>Brian McCall</t>
  </si>
  <si>
    <t>Chris Fackler</t>
  </si>
  <si>
    <t>Shane Gunning</t>
  </si>
  <si>
    <t xml:space="preserve"> 10.</t>
  </si>
  <si>
    <t>Mike Rowland</t>
  </si>
  <si>
    <t>Stan Kozuch</t>
  </si>
  <si>
    <t xml:space="preserve"> 11.</t>
  </si>
  <si>
    <t>Bob Butz</t>
  </si>
  <si>
    <t>Rich Thon</t>
  </si>
  <si>
    <t xml:space="preserve"> 12.</t>
  </si>
  <si>
    <t>Ringo Cunningham</t>
  </si>
  <si>
    <t>Paul Lassiter</t>
  </si>
  <si>
    <t>Gary Schillo</t>
  </si>
  <si>
    <t xml:space="preserve"> 13.</t>
  </si>
  <si>
    <t>Craig Mowrey</t>
  </si>
  <si>
    <t>Terry Beck</t>
  </si>
  <si>
    <t>Barry Brackenbury</t>
  </si>
  <si>
    <t xml:space="preserve"> 14.</t>
  </si>
  <si>
    <t>Paul Ford</t>
  </si>
  <si>
    <t xml:space="preserve"> 15.</t>
  </si>
  <si>
    <t>Mike Mahoney</t>
  </si>
  <si>
    <t>Rick Kunkle</t>
  </si>
  <si>
    <t>Don Keller</t>
  </si>
  <si>
    <t>Dan Danko</t>
  </si>
  <si>
    <t>Ted Beckowski Jr.</t>
  </si>
  <si>
    <t xml:space="preserve"> 16.</t>
  </si>
  <si>
    <t xml:space="preserve"> 17.</t>
  </si>
  <si>
    <t>Bob Luhman</t>
  </si>
  <si>
    <t>Frank Tarsi</t>
  </si>
  <si>
    <t>Bill McCloskey</t>
  </si>
  <si>
    <t xml:space="preserve"> 18.</t>
  </si>
  <si>
    <t>Ken Haymen</t>
  </si>
  <si>
    <t>Gordon Bennett</t>
  </si>
  <si>
    <t>Tom Woodring</t>
  </si>
  <si>
    <t>Bob Ware</t>
  </si>
  <si>
    <t xml:space="preserve"> 19.</t>
  </si>
  <si>
    <t>Joe Fromhartz</t>
  </si>
  <si>
    <t>Doug Mihalick</t>
  </si>
  <si>
    <t>Jack Schneider</t>
  </si>
  <si>
    <t xml:space="preserve"> 20.</t>
  </si>
  <si>
    <t>Tom Kulikauskas</t>
  </si>
  <si>
    <t>Anthony Enos</t>
  </si>
  <si>
    <t>Barry Dornich</t>
  </si>
  <si>
    <t xml:space="preserve"> 21.</t>
  </si>
  <si>
    <t>Frank Karlowitch</t>
  </si>
  <si>
    <t xml:space="preserve"> 22.</t>
  </si>
  <si>
    <t>Bill Gicking</t>
  </si>
  <si>
    <t>Tony Choy</t>
  </si>
  <si>
    <t>Craig Scott</t>
  </si>
  <si>
    <t xml:space="preserve"> 23.</t>
  </si>
  <si>
    <t>Larry Green</t>
  </si>
  <si>
    <t>J. Hendricks</t>
  </si>
  <si>
    <t xml:space="preserve"> 24.</t>
  </si>
  <si>
    <t>Pauil Lassiter</t>
  </si>
  <si>
    <t>Chet Jachowicz</t>
  </si>
  <si>
    <t>Lee Erney</t>
  </si>
  <si>
    <t>Jack Curry</t>
  </si>
  <si>
    <t xml:space="preserve"> 25.</t>
  </si>
  <si>
    <t>Mike Cullen</t>
  </si>
  <si>
    <t xml:space="preserve"> 26.</t>
  </si>
  <si>
    <t>Don Haines</t>
  </si>
  <si>
    <t>Ernie Nepa</t>
  </si>
  <si>
    <t xml:space="preserve"> 27.</t>
  </si>
  <si>
    <t>Joe Bilyk</t>
  </si>
  <si>
    <t xml:space="preserve"> 28.</t>
  </si>
  <si>
    <t>Steve Domitrowits</t>
  </si>
  <si>
    <t xml:space="preserve"> 29.</t>
  </si>
  <si>
    <t>Lou Yurasits</t>
  </si>
  <si>
    <t>Dennis Bednarski</t>
  </si>
  <si>
    <t xml:space="preserve"> 30.</t>
  </si>
  <si>
    <t>Mike Paulas</t>
  </si>
  <si>
    <t>Dennis Keglovits</t>
  </si>
  <si>
    <t>Tom Davis</t>
  </si>
  <si>
    <t>Joe Brey</t>
  </si>
  <si>
    <t>Bob Reid</t>
  </si>
  <si>
    <t>Nick Greitzer</t>
  </si>
  <si>
    <t>Dan Eslinger</t>
  </si>
  <si>
    <t>Dave Schindler</t>
  </si>
  <si>
    <t>Bob Dwyer</t>
  </si>
  <si>
    <t>Jim Hintze</t>
  </si>
  <si>
    <t>Gaspare DiCarlo</t>
  </si>
  <si>
    <t xml:space="preserve"> 35.</t>
  </si>
  <si>
    <t>Don Knerr</t>
  </si>
  <si>
    <t>Steve Barbato</t>
  </si>
  <si>
    <t xml:space="preserve"> 36.</t>
  </si>
  <si>
    <t>Greg Gaul</t>
  </si>
  <si>
    <t>John Stanley</t>
  </si>
  <si>
    <t>Jay McLaughlin</t>
  </si>
  <si>
    <t>Sal Picone</t>
  </si>
  <si>
    <t xml:space="preserve"> 39.</t>
  </si>
  <si>
    <t>Bob Fairall</t>
  </si>
  <si>
    <t>Rudy Schlener</t>
  </si>
  <si>
    <t>Fran Tusak</t>
  </si>
  <si>
    <t>Pricha Boonswang</t>
  </si>
  <si>
    <t>Bob Hauze</t>
  </si>
  <si>
    <t>Wayne Wise</t>
  </si>
  <si>
    <t xml:space="preserve"> 50.</t>
  </si>
  <si>
    <t>Rob Shannon</t>
  </si>
  <si>
    <t>Mark Schlaffer</t>
  </si>
  <si>
    <t>Dylan Spadt</t>
  </si>
  <si>
    <t>LEHIGH VALLEY SENIOR PLAYER OF THE YEAR AWARD-WINNERS</t>
  </si>
  <si>
    <t>2005-2009 POINT STANDINGS  --  Presented by the Golf Association of the Lehigh 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</si>
</sst>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15"/>
  <sheetViews>
    <sheetView tabSelected="1" showOutlineSymbols="0" zoomScale="87" zoomScaleNormal="87" zoomScalePageLayoutView="0" workbookViewId="0" topLeftCell="A1">
      <selection activeCell="C3" sqref="C3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3" width="5.7109375" style="0" customWidth="1"/>
    <col min="4" max="4" width="1.7109375" style="0" customWidth="1"/>
    <col min="5" max="5" width="4.7109375" style="0" customWidth="1"/>
    <col min="6" max="6" width="16.7109375" style="0" customWidth="1"/>
    <col min="7" max="7" width="5.7109375" style="0" customWidth="1"/>
    <col min="8" max="8" width="1.7109375" style="0" customWidth="1"/>
    <col min="9" max="9" width="4.7109375" style="0" customWidth="1"/>
    <col min="10" max="10" width="18.7109375" style="0" customWidth="1"/>
    <col min="11" max="11" width="5.7109375" style="0" customWidth="1"/>
    <col min="12" max="12" width="1.7109375" style="0" customWidth="1"/>
    <col min="13" max="13" width="4.7109375" style="0" customWidth="1"/>
    <col min="14" max="14" width="18.7109375" style="0" customWidth="1"/>
    <col min="15" max="15" width="5.7109375" style="0" customWidth="1"/>
    <col min="16" max="16" width="1.7109375" style="0" customWidth="1"/>
    <col min="17" max="17" width="4.7109375" style="0" customWidth="1"/>
    <col min="18" max="18" width="18.7109375" style="0" customWidth="1"/>
    <col min="19" max="19" width="5.7109375" style="0" customWidth="1"/>
    <col min="20" max="20" width="2.7109375" style="0" customWidth="1"/>
    <col min="21" max="21" width="4.7109375" style="0" customWidth="1"/>
  </cols>
  <sheetData>
    <row r="1" spans="1:3" ht="30">
      <c r="A1" s="1" t="s">
        <v>137</v>
      </c>
      <c r="B1" s="1"/>
      <c r="C1" s="1"/>
    </row>
    <row r="2" spans="3:6" ht="18">
      <c r="C2" s="2" t="s">
        <v>138</v>
      </c>
      <c r="F2" s="2"/>
    </row>
    <row r="4" spans="2:18" ht="15.75">
      <c r="B4" s="8" t="s">
        <v>0</v>
      </c>
      <c r="F4" s="8" t="s">
        <v>1</v>
      </c>
      <c r="J4" s="8" t="s">
        <v>2</v>
      </c>
      <c r="N4" s="8" t="s">
        <v>3</v>
      </c>
      <c r="R4" s="8" t="s">
        <v>4</v>
      </c>
    </row>
    <row r="5" spans="1:19" ht="15">
      <c r="A5" s="9" t="s">
        <v>5</v>
      </c>
      <c r="B5" s="6" t="s">
        <v>6</v>
      </c>
      <c r="C5" s="3">
        <f>11+14+24+5</f>
        <v>54</v>
      </c>
      <c r="D5" s="4"/>
      <c r="E5" s="9" t="s">
        <v>5</v>
      </c>
      <c r="F5" s="6" t="s">
        <v>7</v>
      </c>
      <c r="G5" s="3">
        <f>6.5+12+2+2+24+24+12+1</f>
        <v>83.5</v>
      </c>
      <c r="H5" s="4"/>
      <c r="I5" s="9" t="s">
        <v>5</v>
      </c>
      <c r="J5" s="6" t="s">
        <v>7</v>
      </c>
      <c r="K5" s="3">
        <f>19.5+24+1+9</f>
        <v>53.5</v>
      </c>
      <c r="L5" s="4"/>
      <c r="M5" s="9" t="s">
        <v>5</v>
      </c>
      <c r="N5" s="6" t="s">
        <v>8</v>
      </c>
      <c r="O5" s="3">
        <f>24+9+1+24+12</f>
        <v>70</v>
      </c>
      <c r="Q5" s="9" t="s">
        <v>5</v>
      </c>
      <c r="R5" s="6" t="s">
        <v>7</v>
      </c>
      <c r="S5" s="3">
        <f>24+5+24+6+24+12</f>
        <v>95</v>
      </c>
    </row>
    <row r="6" spans="1:19" ht="14.25">
      <c r="A6" s="9" t="s">
        <v>9</v>
      </c>
      <c r="B6" s="4" t="s">
        <v>10</v>
      </c>
      <c r="C6" s="3">
        <f>1+5+24</f>
        <v>30</v>
      </c>
      <c r="D6" s="4"/>
      <c r="E6" s="9" t="s">
        <v>9</v>
      </c>
      <c r="F6" s="4" t="s">
        <v>6</v>
      </c>
      <c r="G6" s="3">
        <f>24+14+2+1.5</f>
        <v>41.5</v>
      </c>
      <c r="H6" s="4"/>
      <c r="I6" s="9" t="s">
        <v>9</v>
      </c>
      <c r="J6" s="4" t="s">
        <v>8</v>
      </c>
      <c r="K6" s="3">
        <f>14+4+2+24+9</f>
        <v>53</v>
      </c>
      <c r="L6" s="4"/>
      <c r="M6" s="9" t="s">
        <v>9</v>
      </c>
      <c r="N6" s="4" t="s">
        <v>11</v>
      </c>
      <c r="O6" s="3">
        <f>2+2+24+2+11+4</f>
        <v>45</v>
      </c>
      <c r="Q6" s="9" t="s">
        <v>9</v>
      </c>
      <c r="R6" s="4" t="s">
        <v>12</v>
      </c>
      <c r="S6" s="3">
        <f>1+6+20+8+24</f>
        <v>59</v>
      </c>
    </row>
    <row r="7" spans="1:19" ht="14.25">
      <c r="A7" s="9" t="s">
        <v>13</v>
      </c>
      <c r="B7" s="4" t="s">
        <v>14</v>
      </c>
      <c r="C7" s="3">
        <f>24+4</f>
        <v>28</v>
      </c>
      <c r="D7" s="4"/>
      <c r="E7" s="9" t="s">
        <v>13</v>
      </c>
      <c r="F7" s="4" t="s">
        <v>15</v>
      </c>
      <c r="G7" s="3">
        <f>14+12+1+11</f>
        <v>38</v>
      </c>
      <c r="H7" s="4"/>
      <c r="I7" s="9" t="s">
        <v>13</v>
      </c>
      <c r="J7" s="4" t="s">
        <v>16</v>
      </c>
      <c r="K7" s="3">
        <f>11+1+14</f>
        <v>26</v>
      </c>
      <c r="L7" s="4"/>
      <c r="M7" s="9" t="s">
        <v>13</v>
      </c>
      <c r="N7" s="4" t="s">
        <v>17</v>
      </c>
      <c r="O7" s="3">
        <f>14+14</f>
        <v>28</v>
      </c>
      <c r="Q7" s="9" t="s">
        <v>13</v>
      </c>
      <c r="R7" s="4" t="s">
        <v>8</v>
      </c>
      <c r="S7" s="3">
        <f>14+13+1+2+24</f>
        <v>54</v>
      </c>
    </row>
    <row r="8" spans="1:19" ht="14.25">
      <c r="A8" s="9" t="s">
        <v>18</v>
      </c>
      <c r="B8" s="4" t="s">
        <v>19</v>
      </c>
      <c r="C8" s="3">
        <f>14+12</f>
        <v>26</v>
      </c>
      <c r="D8" s="4"/>
      <c r="E8" s="9" t="s">
        <v>18</v>
      </c>
      <c r="F8" s="4" t="s">
        <v>20</v>
      </c>
      <c r="G8" s="3">
        <f>1+24+8</f>
        <v>33</v>
      </c>
      <c r="H8" s="4"/>
      <c r="I8" s="9" t="s">
        <v>18</v>
      </c>
      <c r="J8" s="4" t="s">
        <v>21</v>
      </c>
      <c r="K8" s="3">
        <v>24</v>
      </c>
      <c r="L8" s="4"/>
      <c r="M8" s="4"/>
      <c r="N8" s="4" t="s">
        <v>22</v>
      </c>
      <c r="O8" s="3">
        <f>14+14</f>
        <v>28</v>
      </c>
      <c r="Q8" s="9" t="s">
        <v>18</v>
      </c>
      <c r="R8" s="4" t="s">
        <v>19</v>
      </c>
      <c r="S8" s="3">
        <f>9+24+1</f>
        <v>34</v>
      </c>
    </row>
    <row r="9" spans="1:19" ht="14.25">
      <c r="A9" s="4"/>
      <c r="B9" s="4" t="s">
        <v>15</v>
      </c>
      <c r="C9" s="3">
        <f>24+2</f>
        <v>26</v>
      </c>
      <c r="D9" s="4"/>
      <c r="E9" s="9" t="s">
        <v>23</v>
      </c>
      <c r="F9" s="4" t="s">
        <v>24</v>
      </c>
      <c r="G9" s="3">
        <v>24</v>
      </c>
      <c r="H9" s="4"/>
      <c r="I9" s="4"/>
      <c r="J9" s="4" t="s">
        <v>22</v>
      </c>
      <c r="K9" s="3">
        <v>24</v>
      </c>
      <c r="L9" s="4"/>
      <c r="M9" s="9" t="s">
        <v>23</v>
      </c>
      <c r="N9" s="4" t="s">
        <v>25</v>
      </c>
      <c r="O9" s="3">
        <f>1+12+14</f>
        <v>27</v>
      </c>
      <c r="Q9" s="9" t="s">
        <v>23</v>
      </c>
      <c r="R9" s="4" t="s">
        <v>15</v>
      </c>
      <c r="S9" s="3">
        <f>3+13+0.5+9</f>
        <v>25.5</v>
      </c>
    </row>
    <row r="10" spans="1:19" ht="14.25">
      <c r="A10" s="9" t="s">
        <v>26</v>
      </c>
      <c r="B10" s="4" t="s">
        <v>27</v>
      </c>
      <c r="C10" s="3">
        <v>24</v>
      </c>
      <c r="D10" s="4"/>
      <c r="E10" s="4"/>
      <c r="F10" s="4" t="s">
        <v>28</v>
      </c>
      <c r="G10" s="3">
        <v>24</v>
      </c>
      <c r="H10" s="4"/>
      <c r="I10" s="4"/>
      <c r="J10" s="4" t="s">
        <v>24</v>
      </c>
      <c r="K10" s="3">
        <v>24</v>
      </c>
      <c r="L10" s="4"/>
      <c r="M10" s="9" t="s">
        <v>26</v>
      </c>
      <c r="N10" s="4" t="s">
        <v>27</v>
      </c>
      <c r="O10" s="3">
        <f>24+1+1</f>
        <v>26</v>
      </c>
      <c r="Q10" s="9" t="s">
        <v>26</v>
      </c>
      <c r="R10" s="4" t="s">
        <v>20</v>
      </c>
      <c r="S10" s="3">
        <f>12+9</f>
        <v>21</v>
      </c>
    </row>
    <row r="11" spans="1:19" ht="14.25">
      <c r="A11" s="9" t="s">
        <v>29</v>
      </c>
      <c r="B11" s="4" t="s">
        <v>30</v>
      </c>
      <c r="C11" s="3">
        <f>11+9</f>
        <v>20</v>
      </c>
      <c r="D11" s="4"/>
      <c r="E11" s="9" t="s">
        <v>29</v>
      </c>
      <c r="F11" s="4" t="s">
        <v>31</v>
      </c>
      <c r="G11" s="3">
        <f>10+7</f>
        <v>17</v>
      </c>
      <c r="H11" s="4"/>
      <c r="I11" s="9" t="s">
        <v>29</v>
      </c>
      <c r="J11" s="4" t="s">
        <v>17</v>
      </c>
      <c r="K11" s="3">
        <f>11+11</f>
        <v>22</v>
      </c>
      <c r="L11" s="4"/>
      <c r="M11" s="9" t="s">
        <v>29</v>
      </c>
      <c r="N11" s="4" t="s">
        <v>32</v>
      </c>
      <c r="O11" s="3">
        <v>24</v>
      </c>
      <c r="Q11" s="9" t="s">
        <v>29</v>
      </c>
      <c r="R11" s="4" t="s">
        <v>25</v>
      </c>
      <c r="S11" s="3">
        <f>3+1+14</f>
        <v>18</v>
      </c>
    </row>
    <row r="12" spans="1:19" ht="14.25">
      <c r="A12" s="9" t="s">
        <v>33</v>
      </c>
      <c r="B12" s="4" t="s">
        <v>22</v>
      </c>
      <c r="C12" s="3">
        <f>8+9</f>
        <v>17</v>
      </c>
      <c r="D12" s="4"/>
      <c r="E12" s="9" t="s">
        <v>33</v>
      </c>
      <c r="F12" s="4" t="s">
        <v>34</v>
      </c>
      <c r="G12" s="3">
        <f>14+1.5</f>
        <v>15.5</v>
      </c>
      <c r="H12" s="4"/>
      <c r="I12" s="9" t="s">
        <v>33</v>
      </c>
      <c r="J12" s="4" t="s">
        <v>6</v>
      </c>
      <c r="K12" s="3">
        <f>8+11</f>
        <v>19</v>
      </c>
      <c r="L12" s="4"/>
      <c r="M12" s="9" t="s">
        <v>33</v>
      </c>
      <c r="N12" s="4" t="s">
        <v>12</v>
      </c>
      <c r="O12" s="3">
        <f>7+14</f>
        <v>21</v>
      </c>
      <c r="Q12" s="9" t="s">
        <v>33</v>
      </c>
      <c r="R12" s="4" t="s">
        <v>35</v>
      </c>
      <c r="S12" s="3">
        <f>10+6</f>
        <v>16</v>
      </c>
    </row>
    <row r="13" spans="1:19" ht="14.25">
      <c r="A13" s="9" t="s">
        <v>36</v>
      </c>
      <c r="B13" s="4" t="s">
        <v>25</v>
      </c>
      <c r="C13" s="3">
        <f>2.5+14</f>
        <v>16.5</v>
      </c>
      <c r="D13" s="4"/>
      <c r="E13" s="9" t="s">
        <v>36</v>
      </c>
      <c r="F13" s="4" t="s">
        <v>37</v>
      </c>
      <c r="G13" s="3">
        <f>10+5</f>
        <v>15</v>
      </c>
      <c r="H13" s="4"/>
      <c r="I13" s="9" t="s">
        <v>36</v>
      </c>
      <c r="J13" s="4" t="s">
        <v>38</v>
      </c>
      <c r="K13" s="3">
        <f>14+2</f>
        <v>16</v>
      </c>
      <c r="L13" s="4"/>
      <c r="M13" s="9" t="s">
        <v>36</v>
      </c>
      <c r="N13" s="4" t="s">
        <v>20</v>
      </c>
      <c r="O13" s="3">
        <f>6+12</f>
        <v>18</v>
      </c>
      <c r="Q13" s="9" t="s">
        <v>36</v>
      </c>
      <c r="R13" s="4" t="s">
        <v>39</v>
      </c>
      <c r="S13" s="3">
        <f>1+14</f>
        <v>15</v>
      </c>
    </row>
    <row r="14" spans="1:19" ht="14.25">
      <c r="A14" s="9" t="s">
        <v>40</v>
      </c>
      <c r="B14" s="4" t="s">
        <v>41</v>
      </c>
      <c r="C14" s="3">
        <v>14</v>
      </c>
      <c r="D14" s="4"/>
      <c r="E14" s="4"/>
      <c r="F14" s="4" t="s">
        <v>25</v>
      </c>
      <c r="G14" s="3">
        <f>10+5</f>
        <v>15</v>
      </c>
      <c r="H14" s="4"/>
      <c r="I14" s="9" t="s">
        <v>40</v>
      </c>
      <c r="J14" s="4" t="s">
        <v>34</v>
      </c>
      <c r="K14" s="3">
        <v>14</v>
      </c>
      <c r="L14" s="4"/>
      <c r="M14" s="9" t="s">
        <v>40</v>
      </c>
      <c r="N14" s="4" t="s">
        <v>42</v>
      </c>
      <c r="O14" s="3">
        <f>4+12</f>
        <v>16</v>
      </c>
      <c r="Q14" s="9" t="s">
        <v>40</v>
      </c>
      <c r="R14" s="4" t="s">
        <v>32</v>
      </c>
      <c r="S14" s="3">
        <f>2+12</f>
        <v>14</v>
      </c>
    </row>
    <row r="15" spans="1:19" ht="14.25">
      <c r="A15" s="4"/>
      <c r="B15" s="4" t="s">
        <v>34</v>
      </c>
      <c r="C15" s="3">
        <v>14</v>
      </c>
      <c r="D15" s="4"/>
      <c r="E15" s="9" t="s">
        <v>43</v>
      </c>
      <c r="F15" s="4" t="s">
        <v>44</v>
      </c>
      <c r="G15" s="3">
        <v>14</v>
      </c>
      <c r="H15" s="4"/>
      <c r="I15" s="4"/>
      <c r="J15" s="4" t="s">
        <v>45</v>
      </c>
      <c r="K15" s="3">
        <v>14</v>
      </c>
      <c r="L15" s="4"/>
      <c r="M15" s="9" t="s">
        <v>43</v>
      </c>
      <c r="N15" s="4" t="s">
        <v>15</v>
      </c>
      <c r="O15" s="3">
        <f>2+5+8</f>
        <v>15</v>
      </c>
      <c r="Q15" s="4"/>
      <c r="R15" s="4" t="s">
        <v>45</v>
      </c>
      <c r="S15" s="3">
        <v>14</v>
      </c>
    </row>
    <row r="16" spans="1:19" ht="14.25">
      <c r="A16" s="9" t="s">
        <v>46</v>
      </c>
      <c r="B16" s="4" t="s">
        <v>47</v>
      </c>
      <c r="C16" s="3">
        <f>11+2.5</f>
        <v>13.5</v>
      </c>
      <c r="D16" s="4"/>
      <c r="E16" s="4"/>
      <c r="F16" s="4" t="s">
        <v>8</v>
      </c>
      <c r="G16" s="3">
        <v>14</v>
      </c>
      <c r="H16" s="4"/>
      <c r="I16" s="9" t="s">
        <v>46</v>
      </c>
      <c r="J16" s="4" t="s">
        <v>48</v>
      </c>
      <c r="K16" s="3">
        <v>12</v>
      </c>
      <c r="L16" s="4"/>
      <c r="M16" s="9" t="s">
        <v>46</v>
      </c>
      <c r="N16" s="4" t="s">
        <v>31</v>
      </c>
      <c r="O16" s="3">
        <v>12</v>
      </c>
      <c r="Q16" s="4"/>
      <c r="R16" s="4" t="s">
        <v>49</v>
      </c>
      <c r="S16" s="3">
        <f>9+5</f>
        <v>14</v>
      </c>
    </row>
    <row r="17" spans="1:19" ht="14.25">
      <c r="A17" s="9" t="s">
        <v>50</v>
      </c>
      <c r="B17" s="4" t="s">
        <v>51</v>
      </c>
      <c r="C17" s="3">
        <v>12</v>
      </c>
      <c r="D17" s="4"/>
      <c r="E17" s="9" t="s">
        <v>50</v>
      </c>
      <c r="F17" s="4" t="s">
        <v>52</v>
      </c>
      <c r="G17" s="3">
        <v>12</v>
      </c>
      <c r="H17" s="4"/>
      <c r="I17" s="4"/>
      <c r="J17" s="4" t="s">
        <v>32</v>
      </c>
      <c r="K17" s="3">
        <v>12</v>
      </c>
      <c r="L17" s="4"/>
      <c r="M17" s="9" t="s">
        <v>50</v>
      </c>
      <c r="N17" s="4" t="s">
        <v>53</v>
      </c>
      <c r="O17" s="3">
        <v>11</v>
      </c>
      <c r="Q17" s="4"/>
      <c r="R17" s="4" t="s">
        <v>11</v>
      </c>
      <c r="S17" s="3">
        <f>2+1+11</f>
        <v>14</v>
      </c>
    </row>
    <row r="18" spans="1:19" ht="14.25">
      <c r="A18" s="9" t="s">
        <v>54</v>
      </c>
      <c r="B18" s="4" t="s">
        <v>31</v>
      </c>
      <c r="C18" s="3">
        <v>11</v>
      </c>
      <c r="D18" s="4"/>
      <c r="E18" s="4"/>
      <c r="F18" s="4" t="s">
        <v>51</v>
      </c>
      <c r="G18" s="3">
        <f>1+11</f>
        <v>12</v>
      </c>
      <c r="H18" s="4"/>
      <c r="I18" s="9" t="s">
        <v>54</v>
      </c>
      <c r="J18" s="4" t="s">
        <v>15</v>
      </c>
      <c r="K18" s="3">
        <f>5+4+2</f>
        <v>11</v>
      </c>
      <c r="L18" s="4"/>
      <c r="M18" s="9" t="s">
        <v>54</v>
      </c>
      <c r="N18" s="4" t="s">
        <v>45</v>
      </c>
      <c r="O18" s="3">
        <v>10</v>
      </c>
      <c r="Q18" s="9" t="s">
        <v>54</v>
      </c>
      <c r="R18" s="4" t="s">
        <v>27</v>
      </c>
      <c r="S18" s="3">
        <f>9+4</f>
        <v>13</v>
      </c>
    </row>
    <row r="19" spans="1:19" ht="14.25">
      <c r="A19" s="4"/>
      <c r="B19" s="4" t="s">
        <v>55</v>
      </c>
      <c r="C19" s="3">
        <v>11</v>
      </c>
      <c r="D19" s="4"/>
      <c r="E19" s="9" t="s">
        <v>56</v>
      </c>
      <c r="F19" s="4" t="s">
        <v>57</v>
      </c>
      <c r="G19" s="3">
        <f>10+1</f>
        <v>11</v>
      </c>
      <c r="H19" s="4"/>
      <c r="I19" s="4"/>
      <c r="J19" s="4" t="s">
        <v>58</v>
      </c>
      <c r="K19" s="3">
        <v>11</v>
      </c>
      <c r="L19" s="4"/>
      <c r="M19" s="4"/>
      <c r="N19" s="4" t="s">
        <v>6</v>
      </c>
      <c r="O19" s="3">
        <v>10</v>
      </c>
      <c r="Q19" s="9" t="s">
        <v>56</v>
      </c>
      <c r="R19" s="4" t="s">
        <v>58</v>
      </c>
      <c r="S19" s="3">
        <v>12</v>
      </c>
    </row>
    <row r="20" spans="1:19" ht="14.25">
      <c r="A20" s="4"/>
      <c r="B20" s="4" t="s">
        <v>59</v>
      </c>
      <c r="C20" s="3">
        <v>11</v>
      </c>
      <c r="D20" s="4"/>
      <c r="E20" s="4"/>
      <c r="F20" s="4" t="s">
        <v>60</v>
      </c>
      <c r="G20" s="3">
        <v>11</v>
      </c>
      <c r="H20" s="4"/>
      <c r="I20" s="4"/>
      <c r="J20" s="4" t="s">
        <v>61</v>
      </c>
      <c r="K20" s="3">
        <v>11</v>
      </c>
      <c r="L20" s="4"/>
      <c r="M20" s="9" t="s">
        <v>62</v>
      </c>
      <c r="N20" s="4" t="s">
        <v>24</v>
      </c>
      <c r="O20" s="3">
        <v>9</v>
      </c>
      <c r="Q20" s="9" t="s">
        <v>62</v>
      </c>
      <c r="R20" s="4" t="s">
        <v>31</v>
      </c>
      <c r="S20" s="3">
        <f>6+0.5+5</f>
        <v>11.5</v>
      </c>
    </row>
    <row r="21" spans="1:19" ht="14.25">
      <c r="A21" s="9" t="s">
        <v>63</v>
      </c>
      <c r="B21" s="4" t="s">
        <v>28</v>
      </c>
      <c r="C21" s="3">
        <v>9</v>
      </c>
      <c r="D21" s="4"/>
      <c r="E21" s="4"/>
      <c r="F21" s="4" t="s">
        <v>64</v>
      </c>
      <c r="G21" s="3">
        <v>11</v>
      </c>
      <c r="H21" s="4"/>
      <c r="I21" s="9" t="s">
        <v>63</v>
      </c>
      <c r="J21" s="4" t="s">
        <v>65</v>
      </c>
      <c r="K21" s="3">
        <v>10</v>
      </c>
      <c r="L21" s="4"/>
      <c r="M21" s="4"/>
      <c r="N21" s="4" t="s">
        <v>21</v>
      </c>
      <c r="O21" s="3">
        <v>9</v>
      </c>
      <c r="Q21" s="9" t="s">
        <v>63</v>
      </c>
      <c r="R21" s="4" t="s">
        <v>53</v>
      </c>
      <c r="S21" s="3">
        <v>11</v>
      </c>
    </row>
    <row r="22" spans="1:19" ht="14.25">
      <c r="A22" s="4"/>
      <c r="B22" s="4" t="s">
        <v>66</v>
      </c>
      <c r="C22" s="3">
        <v>9</v>
      </c>
      <c r="D22" s="4"/>
      <c r="E22" s="9" t="s">
        <v>67</v>
      </c>
      <c r="F22" s="4" t="s">
        <v>68</v>
      </c>
      <c r="G22" s="3">
        <v>10</v>
      </c>
      <c r="H22" s="4"/>
      <c r="I22" s="9" t="s">
        <v>67</v>
      </c>
      <c r="J22" s="4" t="s">
        <v>69</v>
      </c>
      <c r="K22" s="3">
        <f>4+5</f>
        <v>9</v>
      </c>
      <c r="L22" s="4"/>
      <c r="M22" s="4"/>
      <c r="N22" s="4" t="s">
        <v>70</v>
      </c>
      <c r="O22" s="3">
        <v>9</v>
      </c>
      <c r="Q22" s="9" t="s">
        <v>67</v>
      </c>
      <c r="R22" s="4" t="s">
        <v>71</v>
      </c>
      <c r="S22" s="3">
        <v>9</v>
      </c>
    </row>
    <row r="23" spans="1:19" ht="14.25">
      <c r="A23" s="9" t="s">
        <v>72</v>
      </c>
      <c r="B23" s="4" t="s">
        <v>73</v>
      </c>
      <c r="C23" s="3">
        <f>1+2.5+5</f>
        <v>8.5</v>
      </c>
      <c r="D23" s="4"/>
      <c r="E23" s="9" t="s">
        <v>72</v>
      </c>
      <c r="F23" s="4" t="s">
        <v>74</v>
      </c>
      <c r="G23" s="3">
        <v>8</v>
      </c>
      <c r="H23" s="4"/>
      <c r="I23" s="9" t="s">
        <v>72</v>
      </c>
      <c r="J23" s="4" t="s">
        <v>75</v>
      </c>
      <c r="K23" s="3">
        <v>8</v>
      </c>
      <c r="L23" s="4"/>
      <c r="M23" s="9" t="s">
        <v>72</v>
      </c>
      <c r="N23" s="4" t="s">
        <v>58</v>
      </c>
      <c r="O23" s="3">
        <v>8</v>
      </c>
      <c r="Q23" s="9" t="s">
        <v>72</v>
      </c>
      <c r="R23" s="4" t="s">
        <v>70</v>
      </c>
      <c r="S23" s="3">
        <v>8</v>
      </c>
    </row>
    <row r="24" spans="1:19" ht="14.25">
      <c r="A24" s="9" t="s">
        <v>76</v>
      </c>
      <c r="B24" s="4" t="s">
        <v>77</v>
      </c>
      <c r="C24" s="3">
        <f>6+2</f>
        <v>8</v>
      </c>
      <c r="D24" s="4"/>
      <c r="E24" s="4"/>
      <c r="F24" s="4" t="s">
        <v>73</v>
      </c>
      <c r="G24" s="3">
        <f>6+2</f>
        <v>8</v>
      </c>
      <c r="H24" s="4"/>
      <c r="I24" s="9" t="s">
        <v>76</v>
      </c>
      <c r="J24" s="4" t="s">
        <v>11</v>
      </c>
      <c r="K24" s="3">
        <f>2+1+4</f>
        <v>7</v>
      </c>
      <c r="L24" s="4"/>
      <c r="M24" s="9" t="s">
        <v>76</v>
      </c>
      <c r="N24" s="4" t="s">
        <v>52</v>
      </c>
      <c r="O24" s="3">
        <v>6</v>
      </c>
      <c r="Q24" s="9" t="s">
        <v>76</v>
      </c>
      <c r="R24" s="4" t="s">
        <v>78</v>
      </c>
      <c r="S24" s="3">
        <f>6+1.5</f>
        <v>7.5</v>
      </c>
    </row>
    <row r="25" spans="1:19" ht="14.25">
      <c r="A25" s="4"/>
      <c r="B25" s="4" t="s">
        <v>79</v>
      </c>
      <c r="C25" s="3">
        <f>2+1+5</f>
        <v>8</v>
      </c>
      <c r="D25" s="4"/>
      <c r="E25" s="9" t="s">
        <v>80</v>
      </c>
      <c r="F25" s="4" t="s">
        <v>66</v>
      </c>
      <c r="G25" s="3">
        <v>7</v>
      </c>
      <c r="H25" s="4"/>
      <c r="I25" s="9" t="s">
        <v>80</v>
      </c>
      <c r="J25" s="4" t="s">
        <v>81</v>
      </c>
      <c r="K25" s="3">
        <v>6</v>
      </c>
      <c r="L25" s="4"/>
      <c r="M25" s="4"/>
      <c r="N25" s="4" t="s">
        <v>37</v>
      </c>
      <c r="O25" s="3">
        <v>6</v>
      </c>
      <c r="Q25" s="9" t="s">
        <v>80</v>
      </c>
      <c r="R25" s="4" t="s">
        <v>21</v>
      </c>
      <c r="S25" s="3">
        <f>2+2+1.5</f>
        <v>5.5</v>
      </c>
    </row>
    <row r="26" spans="1:19" ht="14.25">
      <c r="A26" s="9" t="s">
        <v>82</v>
      </c>
      <c r="B26" s="4" t="s">
        <v>83</v>
      </c>
      <c r="C26" s="3">
        <v>6</v>
      </c>
      <c r="D26" s="4"/>
      <c r="E26" s="9" t="s">
        <v>82</v>
      </c>
      <c r="F26" s="4" t="s">
        <v>84</v>
      </c>
      <c r="G26" s="3">
        <f>1+5</f>
        <v>6</v>
      </c>
      <c r="H26" s="4"/>
      <c r="I26" s="4"/>
      <c r="J26" s="4" t="s">
        <v>85</v>
      </c>
      <c r="K26" s="3">
        <v>6</v>
      </c>
      <c r="L26" s="4"/>
      <c r="M26" s="4"/>
      <c r="N26" s="4" t="s">
        <v>79</v>
      </c>
      <c r="O26" s="3">
        <f>2+4</f>
        <v>6</v>
      </c>
      <c r="Q26" s="4"/>
      <c r="R26" s="4" t="s">
        <v>6</v>
      </c>
      <c r="S26" s="3">
        <f>5+0.5</f>
        <v>5.5</v>
      </c>
    </row>
    <row r="27" spans="1:19" ht="14.25">
      <c r="A27" s="4"/>
      <c r="B27" s="4" t="s">
        <v>57</v>
      </c>
      <c r="C27" s="3">
        <v>6</v>
      </c>
      <c r="D27" s="4"/>
      <c r="E27" s="9" t="s">
        <v>86</v>
      </c>
      <c r="F27" s="4" t="s">
        <v>17</v>
      </c>
      <c r="G27" s="3">
        <v>5</v>
      </c>
      <c r="H27" s="4"/>
      <c r="I27" s="9" t="s">
        <v>86</v>
      </c>
      <c r="J27" s="4" t="s">
        <v>87</v>
      </c>
      <c r="K27" s="3">
        <v>5</v>
      </c>
      <c r="L27" s="4"/>
      <c r="M27" s="9" t="s">
        <v>86</v>
      </c>
      <c r="N27" s="4" t="s">
        <v>88</v>
      </c>
      <c r="O27" s="3">
        <v>5</v>
      </c>
      <c r="P27" s="7"/>
      <c r="Q27" s="9" t="s">
        <v>86</v>
      </c>
      <c r="R27" s="4" t="s">
        <v>65</v>
      </c>
      <c r="S27" s="3">
        <v>5</v>
      </c>
    </row>
    <row r="28" spans="1:19" ht="14.25">
      <c r="A28" s="9" t="s">
        <v>89</v>
      </c>
      <c r="B28" s="4" t="s">
        <v>69</v>
      </c>
      <c r="C28" s="3">
        <v>5</v>
      </c>
      <c r="D28" s="4"/>
      <c r="E28" s="4"/>
      <c r="F28" s="4" t="s">
        <v>90</v>
      </c>
      <c r="G28" s="3">
        <v>5</v>
      </c>
      <c r="H28" s="4"/>
      <c r="I28" s="4"/>
      <c r="J28" s="4" t="s">
        <v>91</v>
      </c>
      <c r="K28" s="3">
        <v>5</v>
      </c>
      <c r="L28" s="4"/>
      <c r="M28" s="4"/>
      <c r="N28" s="4" t="s">
        <v>65</v>
      </c>
      <c r="O28" s="3">
        <f>4+1</f>
        <v>5</v>
      </c>
      <c r="P28" s="7"/>
      <c r="Q28" s="4"/>
      <c r="R28" s="4" t="s">
        <v>61</v>
      </c>
      <c r="S28" s="3">
        <v>5</v>
      </c>
    </row>
    <row r="29" spans="1:19" ht="14.25">
      <c r="A29" s="4"/>
      <c r="B29" s="4" t="s">
        <v>92</v>
      </c>
      <c r="C29" s="3">
        <v>5</v>
      </c>
      <c r="D29" s="4"/>
      <c r="E29" s="4"/>
      <c r="F29" s="4" t="s">
        <v>58</v>
      </c>
      <c r="G29" s="3">
        <v>5</v>
      </c>
      <c r="H29" s="4"/>
      <c r="I29" s="4"/>
      <c r="J29" s="4" t="s">
        <v>93</v>
      </c>
      <c r="K29" s="3">
        <v>5</v>
      </c>
      <c r="L29" s="4"/>
      <c r="M29" s="4"/>
      <c r="N29" s="4" t="s">
        <v>44</v>
      </c>
      <c r="O29" s="3">
        <v>5</v>
      </c>
      <c r="P29" s="7"/>
      <c r="Q29" s="9" t="s">
        <v>94</v>
      </c>
      <c r="R29" s="4" t="s">
        <v>57</v>
      </c>
      <c r="S29" s="3">
        <v>4</v>
      </c>
    </row>
    <row r="30" spans="1:19" ht="14.25">
      <c r="A30" s="4"/>
      <c r="B30" s="4"/>
      <c r="C30" s="3"/>
      <c r="D30" s="4"/>
      <c r="E30" s="4"/>
      <c r="F30" s="4" t="s">
        <v>65</v>
      </c>
      <c r="G30" s="3">
        <v>5</v>
      </c>
      <c r="H30" s="4"/>
      <c r="I30" s="4"/>
      <c r="J30" s="4" t="s">
        <v>77</v>
      </c>
      <c r="K30" s="3">
        <v>5</v>
      </c>
      <c r="L30" s="4"/>
      <c r="M30" s="4"/>
      <c r="N30" s="4" t="s">
        <v>95</v>
      </c>
      <c r="O30" s="3">
        <v>5</v>
      </c>
      <c r="P30" s="7"/>
      <c r="Q30" s="9" t="s">
        <v>96</v>
      </c>
      <c r="R30" s="4" t="s">
        <v>97</v>
      </c>
      <c r="S30" s="3">
        <v>2</v>
      </c>
    </row>
    <row r="31" spans="1:19" ht="14.25">
      <c r="A31" s="4"/>
      <c r="B31" s="4"/>
      <c r="C31" s="3"/>
      <c r="D31" s="4"/>
      <c r="E31" s="4"/>
      <c r="F31" s="4" t="s">
        <v>98</v>
      </c>
      <c r="G31" s="3">
        <v>5</v>
      </c>
      <c r="H31" s="4"/>
      <c r="I31" s="9" t="s">
        <v>99</v>
      </c>
      <c r="J31" s="4" t="s">
        <v>31</v>
      </c>
      <c r="K31" s="3">
        <f>2+1+1</f>
        <v>4</v>
      </c>
      <c r="L31" s="4"/>
      <c r="M31" s="9" t="s">
        <v>99</v>
      </c>
      <c r="N31" s="4" t="s">
        <v>100</v>
      </c>
      <c r="O31" s="3">
        <v>4</v>
      </c>
      <c r="P31" s="7"/>
      <c r="Q31" s="4"/>
      <c r="R31" s="4" t="s">
        <v>79</v>
      </c>
      <c r="S31" s="3">
        <v>2</v>
      </c>
    </row>
    <row r="32" spans="1:19" ht="14.25">
      <c r="A32" s="4"/>
      <c r="B32" s="4"/>
      <c r="C32" s="3"/>
      <c r="D32" s="4"/>
      <c r="E32" s="9" t="s">
        <v>101</v>
      </c>
      <c r="F32" s="4" t="s">
        <v>79</v>
      </c>
      <c r="G32" s="3">
        <v>4</v>
      </c>
      <c r="H32" s="4"/>
      <c r="I32" s="4"/>
      <c r="J32" s="4" t="s">
        <v>73</v>
      </c>
      <c r="K32" s="3">
        <v>4</v>
      </c>
      <c r="L32" s="4"/>
      <c r="M32" s="4"/>
      <c r="N32" s="4" t="s">
        <v>19</v>
      </c>
      <c r="O32" s="3">
        <v>4</v>
      </c>
      <c r="P32" s="7"/>
      <c r="Q32" s="4"/>
      <c r="R32" s="4" t="s">
        <v>102</v>
      </c>
      <c r="S32" s="3">
        <v>2</v>
      </c>
    </row>
    <row r="33" spans="1:19" ht="14.25">
      <c r="A33" s="4"/>
      <c r="B33" s="4"/>
      <c r="C33" s="3"/>
      <c r="D33" s="4"/>
      <c r="E33" s="4"/>
      <c r="F33" s="4" t="s">
        <v>69</v>
      </c>
      <c r="G33" s="3">
        <v>4</v>
      </c>
      <c r="H33" s="4"/>
      <c r="I33" s="4"/>
      <c r="J33" s="4" t="s">
        <v>51</v>
      </c>
      <c r="K33" s="3">
        <v>4</v>
      </c>
      <c r="L33" s="4"/>
      <c r="M33" s="9" t="s">
        <v>103</v>
      </c>
      <c r="N33" s="4" t="s">
        <v>104</v>
      </c>
      <c r="O33" s="3">
        <v>2</v>
      </c>
      <c r="Q33" s="4"/>
      <c r="R33" s="4" t="s">
        <v>105</v>
      </c>
      <c r="S33" s="3">
        <v>2</v>
      </c>
    </row>
    <row r="34" spans="1:19" ht="14.25">
      <c r="A34" s="4"/>
      <c r="B34" s="4"/>
      <c r="C34" s="3"/>
      <c r="D34" s="4"/>
      <c r="E34" s="9" t="s">
        <v>106</v>
      </c>
      <c r="F34" s="4" t="s">
        <v>107</v>
      </c>
      <c r="G34" s="3">
        <v>2</v>
      </c>
      <c r="H34" s="4"/>
      <c r="I34" s="9" t="s">
        <v>106</v>
      </c>
      <c r="J34" s="4" t="s">
        <v>108</v>
      </c>
      <c r="K34" s="3">
        <v>2</v>
      </c>
      <c r="L34" s="4"/>
      <c r="M34" s="4"/>
      <c r="N34" s="4" t="s">
        <v>41</v>
      </c>
      <c r="O34" s="3">
        <v>2</v>
      </c>
      <c r="Q34" s="4"/>
      <c r="R34" s="4" t="s">
        <v>109</v>
      </c>
      <c r="S34" s="3">
        <v>2</v>
      </c>
    </row>
    <row r="35" spans="1:19" ht="14.25">
      <c r="A35" s="4"/>
      <c r="B35" s="4"/>
      <c r="C35" s="3"/>
      <c r="D35" s="4"/>
      <c r="E35" s="4"/>
      <c r="F35" s="4" t="s">
        <v>110</v>
      </c>
      <c r="G35" s="3">
        <v>2</v>
      </c>
      <c r="H35" s="4"/>
      <c r="I35" s="4"/>
      <c r="J35" s="4"/>
      <c r="K35" s="3"/>
      <c r="L35" s="4"/>
      <c r="M35" s="4"/>
      <c r="N35" s="4" t="s">
        <v>57</v>
      </c>
      <c r="O35" s="3">
        <f>1+1</f>
        <v>2</v>
      </c>
      <c r="Q35" s="4"/>
      <c r="R35" s="4" t="s">
        <v>111</v>
      </c>
      <c r="S35" s="3">
        <v>2</v>
      </c>
    </row>
    <row r="36" spans="1:19" ht="14.25">
      <c r="A36" s="4"/>
      <c r="B36" s="4"/>
      <c r="C36" s="3"/>
      <c r="D36" s="4"/>
      <c r="E36" s="4"/>
      <c r="F36" s="4" t="s">
        <v>112</v>
      </c>
      <c r="G36" s="3">
        <v>2</v>
      </c>
      <c r="H36" s="4"/>
      <c r="I36" s="4"/>
      <c r="J36" s="4"/>
      <c r="K36" s="3"/>
      <c r="L36" s="4"/>
      <c r="M36" s="4"/>
      <c r="N36" s="4" t="s">
        <v>113</v>
      </c>
      <c r="O36" s="3">
        <v>2</v>
      </c>
      <c r="Q36" s="4"/>
      <c r="R36" s="4" t="s">
        <v>114</v>
      </c>
      <c r="S36" s="3">
        <v>2</v>
      </c>
    </row>
    <row r="37" spans="1:19" ht="14.25">
      <c r="A37" s="4"/>
      <c r="B37" s="4"/>
      <c r="C37" s="3"/>
      <c r="D37" s="4"/>
      <c r="E37" s="4"/>
      <c r="F37" s="4" t="s">
        <v>77</v>
      </c>
      <c r="G37" s="3">
        <v>2</v>
      </c>
      <c r="H37" s="4"/>
      <c r="I37" s="4"/>
      <c r="J37" s="4"/>
      <c r="K37" s="3"/>
      <c r="L37" s="4"/>
      <c r="M37" s="4"/>
      <c r="N37" s="4" t="s">
        <v>38</v>
      </c>
      <c r="O37" s="3">
        <v>2</v>
      </c>
      <c r="Q37" s="4"/>
      <c r="R37" s="4" t="s">
        <v>115</v>
      </c>
      <c r="S37" s="3">
        <v>2</v>
      </c>
    </row>
    <row r="38" spans="1:19" ht="14.25">
      <c r="A38" s="4"/>
      <c r="B38" s="4"/>
      <c r="C38" s="3"/>
      <c r="D38" s="4"/>
      <c r="E38" s="4"/>
      <c r="F38" s="4" t="s">
        <v>116</v>
      </c>
      <c r="G38" s="3">
        <v>2</v>
      </c>
      <c r="H38" s="4"/>
      <c r="I38" s="4"/>
      <c r="J38" s="4"/>
      <c r="K38" s="3"/>
      <c r="L38" s="4"/>
      <c r="M38" s="4"/>
      <c r="N38" s="4" t="s">
        <v>117</v>
      </c>
      <c r="O38" s="3">
        <v>2</v>
      </c>
      <c r="Q38" s="4"/>
      <c r="R38" s="4" t="s">
        <v>37</v>
      </c>
      <c r="S38" s="3">
        <v>2</v>
      </c>
    </row>
    <row r="39" spans="1:19" ht="14.25">
      <c r="A39" s="4"/>
      <c r="B39" s="4"/>
      <c r="C39" s="3"/>
      <c r="D39" s="4"/>
      <c r="E39" s="9" t="s">
        <v>118</v>
      </c>
      <c r="F39" s="4" t="s">
        <v>119</v>
      </c>
      <c r="G39" s="3">
        <v>1</v>
      </c>
      <c r="H39" s="4"/>
      <c r="I39" s="4"/>
      <c r="J39" s="4"/>
      <c r="K39" s="3"/>
      <c r="L39" s="4"/>
      <c r="M39" s="4"/>
      <c r="N39" s="4" t="s">
        <v>84</v>
      </c>
      <c r="O39" s="3">
        <v>2</v>
      </c>
      <c r="Q39" s="4"/>
      <c r="R39" s="4" t="s">
        <v>120</v>
      </c>
      <c r="S39" s="3">
        <v>2</v>
      </c>
    </row>
    <row r="40" spans="1:19" ht="14.25">
      <c r="A40" s="4"/>
      <c r="B40" s="4"/>
      <c r="C40" s="3"/>
      <c r="D40" s="4"/>
      <c r="E40" s="4"/>
      <c r="F40" s="4" t="s">
        <v>108</v>
      </c>
      <c r="G40" s="3">
        <v>1</v>
      </c>
      <c r="H40" s="4"/>
      <c r="I40" s="4"/>
      <c r="J40" s="4"/>
      <c r="K40" s="3"/>
      <c r="L40" s="4"/>
      <c r="M40" s="9" t="s">
        <v>121</v>
      </c>
      <c r="N40" s="4" t="s">
        <v>108</v>
      </c>
      <c r="O40" s="3">
        <v>1</v>
      </c>
      <c r="Q40" s="4"/>
      <c r="R40" s="4" t="s">
        <v>84</v>
      </c>
      <c r="S40" s="3">
        <v>2</v>
      </c>
    </row>
    <row r="41" spans="1:19" ht="14.25">
      <c r="A41" s="4"/>
      <c r="B41" s="4"/>
      <c r="C41" s="3"/>
      <c r="D41" s="4"/>
      <c r="E41" s="4"/>
      <c r="F41" s="4" t="s">
        <v>122</v>
      </c>
      <c r="G41" s="3">
        <v>1</v>
      </c>
      <c r="H41" s="4"/>
      <c r="I41" s="4"/>
      <c r="J41" s="4"/>
      <c r="K41" s="3"/>
      <c r="L41" s="4"/>
      <c r="M41" s="4"/>
      <c r="N41" s="4" t="s">
        <v>123</v>
      </c>
      <c r="O41" s="3">
        <v>1</v>
      </c>
      <c r="Q41" s="4"/>
      <c r="R41" s="4" t="s">
        <v>98</v>
      </c>
      <c r="S41" s="3">
        <v>2</v>
      </c>
    </row>
    <row r="42" spans="1:19" ht="14.25">
      <c r="A42" s="4"/>
      <c r="B42" s="4"/>
      <c r="C42" s="3"/>
      <c r="D42" s="4"/>
      <c r="E42" s="4"/>
      <c r="F42" s="4" t="s">
        <v>124</v>
      </c>
      <c r="G42" s="3">
        <v>1</v>
      </c>
      <c r="H42" s="4"/>
      <c r="I42" s="4"/>
      <c r="J42" s="4"/>
      <c r="K42" s="3"/>
      <c r="L42" s="4"/>
      <c r="M42" s="4"/>
      <c r="N42" s="4" t="s">
        <v>77</v>
      </c>
      <c r="O42" s="3">
        <v>1</v>
      </c>
      <c r="Q42" s="4"/>
      <c r="R42" s="4" t="s">
        <v>125</v>
      </c>
      <c r="S42" s="3">
        <v>2</v>
      </c>
    </row>
    <row r="43" spans="1:19" ht="14.25">
      <c r="A43" s="4"/>
      <c r="B43" s="4"/>
      <c r="C43" s="3"/>
      <c r="D43" s="4"/>
      <c r="E43" s="9" t="s">
        <v>126</v>
      </c>
      <c r="F43" s="4" t="s">
        <v>127</v>
      </c>
      <c r="G43" s="3">
        <v>0.5</v>
      </c>
      <c r="H43" s="4"/>
      <c r="I43" s="4"/>
      <c r="J43" s="4"/>
      <c r="K43" s="3"/>
      <c r="L43" s="4"/>
      <c r="M43" s="4"/>
      <c r="N43" s="4"/>
      <c r="O43" s="3"/>
      <c r="Q43" s="9"/>
      <c r="R43" s="4" t="s">
        <v>104</v>
      </c>
      <c r="S43" s="3">
        <v>2</v>
      </c>
    </row>
    <row r="44" spans="1:19" ht="14.25">
      <c r="A44" s="4"/>
      <c r="B44" s="4"/>
      <c r="C44" s="3"/>
      <c r="D44" s="4"/>
      <c r="E44" s="4"/>
      <c r="F44" s="4"/>
      <c r="G44" s="3"/>
      <c r="H44" s="4"/>
      <c r="I44" s="4"/>
      <c r="J44" s="4"/>
      <c r="K44" s="4"/>
      <c r="L44" s="4"/>
      <c r="M44" s="4"/>
      <c r="N44" s="4"/>
      <c r="O44" s="3"/>
      <c r="P44" s="3"/>
      <c r="Q44" s="9" t="s">
        <v>126</v>
      </c>
      <c r="R44" s="4" t="s">
        <v>128</v>
      </c>
      <c r="S44" s="3">
        <v>1</v>
      </c>
    </row>
    <row r="45" spans="1:19" ht="14.25">
      <c r="A45" s="4"/>
      <c r="B45" s="4"/>
      <c r="C45" s="3"/>
      <c r="D45" s="4"/>
      <c r="E45" s="4"/>
      <c r="F45" s="4"/>
      <c r="G45" s="3"/>
      <c r="H45" s="4"/>
      <c r="I45" s="4"/>
      <c r="J45" s="4"/>
      <c r="K45" s="3"/>
      <c r="L45" s="4"/>
      <c r="M45" s="4"/>
      <c r="N45" s="4"/>
      <c r="O45" s="3"/>
      <c r="P45" s="3"/>
      <c r="Q45" s="4"/>
      <c r="R45" s="4" t="s">
        <v>129</v>
      </c>
      <c r="S45" s="3">
        <v>1</v>
      </c>
    </row>
    <row r="46" spans="1:19" ht="14.25">
      <c r="A46" s="4"/>
      <c r="B46" s="4"/>
      <c r="C46" s="3"/>
      <c r="D46" s="4"/>
      <c r="E46" s="4"/>
      <c r="F46" s="4"/>
      <c r="G46" s="3"/>
      <c r="H46" s="4"/>
      <c r="I46" s="4"/>
      <c r="J46" s="4"/>
      <c r="K46" s="3"/>
      <c r="L46" s="4"/>
      <c r="M46" s="4"/>
      <c r="N46" s="4"/>
      <c r="O46" s="3"/>
      <c r="P46" s="3"/>
      <c r="Q46" s="4"/>
      <c r="R46" s="4" t="s">
        <v>16</v>
      </c>
      <c r="S46" s="3">
        <v>1</v>
      </c>
    </row>
    <row r="47" spans="1:19" ht="14.25">
      <c r="A47" s="4"/>
      <c r="B47" s="4"/>
      <c r="C47" s="3"/>
      <c r="D47" s="4"/>
      <c r="E47" s="4"/>
      <c r="F47" s="4"/>
      <c r="G47" s="4"/>
      <c r="H47" s="4"/>
      <c r="I47" s="4"/>
      <c r="J47" s="4"/>
      <c r="K47" s="3"/>
      <c r="L47" s="4"/>
      <c r="M47" s="4"/>
      <c r="N47" s="4"/>
      <c r="O47" s="3"/>
      <c r="P47" s="3"/>
      <c r="Q47" s="4"/>
      <c r="R47" s="4" t="s">
        <v>69</v>
      </c>
      <c r="S47" s="3">
        <v>1</v>
      </c>
    </row>
    <row r="48" spans="1:19" ht="14.25">
      <c r="A48" s="4"/>
      <c r="B48" s="4"/>
      <c r="C48" s="3"/>
      <c r="D48" s="4"/>
      <c r="E48" s="4"/>
      <c r="F48" s="4"/>
      <c r="G48" s="3"/>
      <c r="H48" s="4"/>
      <c r="I48" s="4"/>
      <c r="J48" s="4"/>
      <c r="K48" s="3"/>
      <c r="L48" s="4"/>
      <c r="M48" s="4"/>
      <c r="N48" s="4"/>
      <c r="O48" s="3"/>
      <c r="P48" s="3"/>
      <c r="Q48" s="4"/>
      <c r="R48" s="4" t="s">
        <v>130</v>
      </c>
      <c r="S48" s="3">
        <v>1</v>
      </c>
    </row>
    <row r="49" spans="1:19" ht="14.25">
      <c r="A49" s="4"/>
      <c r="B49" s="4"/>
      <c r="C49" s="3"/>
      <c r="D49" s="4"/>
      <c r="E49" s="4"/>
      <c r="F49" s="4"/>
      <c r="G49" s="3"/>
      <c r="H49" s="4"/>
      <c r="I49" s="4"/>
      <c r="J49" s="4"/>
      <c r="K49" s="3"/>
      <c r="L49" s="4"/>
      <c r="M49" s="4"/>
      <c r="N49" s="4"/>
      <c r="O49" s="3"/>
      <c r="P49" s="3"/>
      <c r="Q49" s="4"/>
      <c r="R49" s="4" t="s">
        <v>131</v>
      </c>
      <c r="S49" s="3">
        <v>1</v>
      </c>
    </row>
    <row r="50" spans="1:19" ht="14.25">
      <c r="A50" s="4"/>
      <c r="B50" s="4"/>
      <c r="C50" s="3"/>
      <c r="D50" s="4"/>
      <c r="E50" s="4"/>
      <c r="F50" s="4"/>
      <c r="G50" s="3"/>
      <c r="H50" s="4"/>
      <c r="I50" s="4"/>
      <c r="J50" s="4"/>
      <c r="K50" s="3"/>
      <c r="L50" s="4"/>
      <c r="M50" s="4"/>
      <c r="N50" s="4"/>
      <c r="O50" s="3"/>
      <c r="P50" s="3"/>
      <c r="Q50" s="4"/>
      <c r="R50" s="4" t="s">
        <v>132</v>
      </c>
      <c r="S50" s="3">
        <v>1</v>
      </c>
    </row>
    <row r="51" spans="1:19" ht="14.25">
      <c r="A51" s="4"/>
      <c r="B51" s="4"/>
      <c r="C51" s="3"/>
      <c r="D51" s="4"/>
      <c r="E51" s="4"/>
      <c r="F51" s="4"/>
      <c r="G51" s="3"/>
      <c r="H51" s="4"/>
      <c r="I51" s="4"/>
      <c r="J51" s="4"/>
      <c r="K51" s="4"/>
      <c r="L51" s="4"/>
      <c r="M51" s="4"/>
      <c r="N51" s="4"/>
      <c r="O51" s="3"/>
      <c r="P51" s="3"/>
      <c r="Q51" s="4"/>
      <c r="R51" s="4" t="s">
        <v>41</v>
      </c>
      <c r="S51" s="3">
        <v>1</v>
      </c>
    </row>
    <row r="52" spans="1:19" ht="14.25">
      <c r="A52" s="4"/>
      <c r="B52" s="4"/>
      <c r="C52" s="3"/>
      <c r="D52" s="4"/>
      <c r="E52" s="4"/>
      <c r="F52" s="4"/>
      <c r="G52" s="3"/>
      <c r="H52" s="4"/>
      <c r="I52" s="4"/>
      <c r="J52" s="4"/>
      <c r="K52" s="4"/>
      <c r="L52" s="4"/>
      <c r="M52" s="4"/>
      <c r="N52" s="4"/>
      <c r="O52" s="3"/>
      <c r="P52" s="3"/>
      <c r="Q52" s="4"/>
      <c r="R52" s="4" t="s">
        <v>24</v>
      </c>
      <c r="S52" s="3">
        <v>1</v>
      </c>
    </row>
    <row r="53" spans="1:19" ht="14.25">
      <c r="A53" s="4"/>
      <c r="B53" s="4"/>
      <c r="C53" s="3"/>
      <c r="D53" s="4"/>
      <c r="E53" s="4"/>
      <c r="F53" s="4"/>
      <c r="G53" s="3"/>
      <c r="H53" s="4"/>
      <c r="I53" s="4"/>
      <c r="J53" s="4"/>
      <c r="K53" s="4"/>
      <c r="L53" s="4"/>
      <c r="M53" s="4"/>
      <c r="N53" s="4"/>
      <c r="O53" s="3"/>
      <c r="P53" s="3"/>
      <c r="Q53" s="4"/>
      <c r="R53" s="4" t="s">
        <v>44</v>
      </c>
      <c r="S53" s="3">
        <v>1</v>
      </c>
    </row>
    <row r="54" spans="1:19" ht="14.25">
      <c r="A54" s="4"/>
      <c r="B54" s="4"/>
      <c r="C54" s="3"/>
      <c r="D54" s="4"/>
      <c r="E54" s="4"/>
      <c r="F54" s="4"/>
      <c r="G54" s="3"/>
      <c r="H54" s="4"/>
      <c r="I54" s="4"/>
      <c r="M54" s="4"/>
      <c r="Q54" s="9" t="s">
        <v>133</v>
      </c>
      <c r="R54" s="4" t="s">
        <v>134</v>
      </c>
      <c r="S54" s="3">
        <v>0.5</v>
      </c>
    </row>
    <row r="55" spans="1:19" ht="14.25">
      <c r="A55" s="4"/>
      <c r="B55" s="4"/>
      <c r="C55" s="3"/>
      <c r="D55" s="4"/>
      <c r="E55" s="4"/>
      <c r="F55" s="4"/>
      <c r="G55" s="3"/>
      <c r="H55" s="4"/>
      <c r="R55" s="4" t="s">
        <v>135</v>
      </c>
      <c r="S55" s="3">
        <v>0.5</v>
      </c>
    </row>
    <row r="56" spans="1:19" ht="14.25">
      <c r="A56" s="4"/>
      <c r="B56" s="4"/>
      <c r="C56" s="3"/>
      <c r="D56" s="4"/>
      <c r="E56" s="4"/>
      <c r="F56" s="4"/>
      <c r="G56" s="3"/>
      <c r="H56" s="4"/>
      <c r="I56" s="5"/>
      <c r="R56" s="4" t="s">
        <v>136</v>
      </c>
      <c r="S56" s="3">
        <v>0.5</v>
      </c>
    </row>
    <row r="57" spans="1:19" ht="14.25">
      <c r="A57" s="4"/>
      <c r="B57" s="4"/>
      <c r="C57" s="3"/>
      <c r="D57" s="4"/>
      <c r="E57" s="4"/>
      <c r="F57" s="4"/>
      <c r="G57" s="3"/>
      <c r="H57" s="4"/>
      <c r="I57" s="5"/>
      <c r="S57" s="7"/>
    </row>
    <row r="58" spans="1:19" ht="14.25">
      <c r="A58" s="4"/>
      <c r="B58" s="4"/>
      <c r="C58" s="3"/>
      <c r="D58" s="4"/>
      <c r="E58" s="4"/>
      <c r="F58" s="4"/>
      <c r="G58" s="3"/>
      <c r="H58" s="4"/>
      <c r="I58" s="5"/>
      <c r="S58" s="7"/>
    </row>
    <row r="59" spans="1:19" ht="14.25">
      <c r="A59" s="4"/>
      <c r="B59" s="4"/>
      <c r="C59" s="3"/>
      <c r="D59" s="4"/>
      <c r="E59" s="4"/>
      <c r="F59" s="4"/>
      <c r="G59" s="3"/>
      <c r="H59" s="4"/>
      <c r="I59" s="5"/>
      <c r="S59" s="7"/>
    </row>
    <row r="60" spans="1:19" ht="14.25">
      <c r="A60" s="4"/>
      <c r="B60" s="4"/>
      <c r="C60" s="3"/>
      <c r="D60" s="4"/>
      <c r="E60" s="4"/>
      <c r="F60" s="4"/>
      <c r="G60" s="3"/>
      <c r="H60" s="4"/>
      <c r="I60" s="5"/>
      <c r="S60" s="7"/>
    </row>
    <row r="61" spans="1:19" ht="14.25">
      <c r="A61" s="4"/>
      <c r="B61" s="4"/>
      <c r="C61" s="3"/>
      <c r="D61" s="4"/>
      <c r="E61" s="4"/>
      <c r="F61" s="4"/>
      <c r="G61" s="3"/>
      <c r="H61" s="4"/>
      <c r="I61" s="5"/>
      <c r="S61" s="7"/>
    </row>
    <row r="62" spans="1:19" ht="14.25">
      <c r="A62" s="4"/>
      <c r="B62" s="4"/>
      <c r="C62" s="3"/>
      <c r="D62" s="4"/>
      <c r="E62" s="4"/>
      <c r="F62" s="4"/>
      <c r="G62" s="3"/>
      <c r="H62" s="4"/>
      <c r="I62" s="5"/>
      <c r="S62" s="7"/>
    </row>
    <row r="63" spans="1:19" ht="14.25">
      <c r="A63" s="4"/>
      <c r="B63" s="4"/>
      <c r="C63" s="3"/>
      <c r="D63" s="4"/>
      <c r="E63" s="4"/>
      <c r="F63" s="4"/>
      <c r="G63" s="3"/>
      <c r="H63" s="4"/>
      <c r="I63" s="5"/>
      <c r="S63" s="7"/>
    </row>
    <row r="64" spans="1:19" ht="14.25">
      <c r="A64" s="4"/>
      <c r="B64" s="4"/>
      <c r="C64" s="3"/>
      <c r="D64" s="4"/>
      <c r="E64" s="4"/>
      <c r="F64" s="4"/>
      <c r="G64" s="3"/>
      <c r="H64" s="4"/>
      <c r="I64" s="5"/>
      <c r="S64" s="7"/>
    </row>
    <row r="65" spans="1:19" ht="14.25">
      <c r="A65" s="4"/>
      <c r="B65" s="4"/>
      <c r="C65" s="3"/>
      <c r="D65" s="4"/>
      <c r="E65" s="4"/>
      <c r="F65" s="4"/>
      <c r="G65" s="3"/>
      <c r="H65" s="4"/>
      <c r="I65" s="5"/>
      <c r="S65" s="7"/>
    </row>
    <row r="66" spans="1:19" ht="14.25">
      <c r="A66" s="4"/>
      <c r="B66" s="4"/>
      <c r="C66" s="3"/>
      <c r="D66" s="4"/>
      <c r="E66" s="4"/>
      <c r="F66" s="4"/>
      <c r="G66" s="3"/>
      <c r="H66" s="4"/>
      <c r="I66" s="5"/>
      <c r="S66" s="7"/>
    </row>
    <row r="67" spans="1:19" ht="14.25">
      <c r="A67" s="4"/>
      <c r="B67" s="4"/>
      <c r="C67" s="3"/>
      <c r="D67" s="4"/>
      <c r="E67" s="4"/>
      <c r="F67" s="4"/>
      <c r="G67" s="3"/>
      <c r="H67" s="4"/>
      <c r="I67" s="5"/>
      <c r="S67" s="7"/>
    </row>
    <row r="68" spans="1:19" ht="14.25">
      <c r="A68" s="4"/>
      <c r="B68" s="4"/>
      <c r="C68" s="3"/>
      <c r="D68" s="4"/>
      <c r="E68" s="4"/>
      <c r="F68" s="4"/>
      <c r="G68" s="3"/>
      <c r="H68" s="4"/>
      <c r="I68" s="5"/>
      <c r="S68" s="7"/>
    </row>
    <row r="69" spans="1:19" ht="14.25">
      <c r="A69" s="4"/>
      <c r="B69" s="4"/>
      <c r="C69" s="3"/>
      <c r="D69" s="4"/>
      <c r="E69" s="4"/>
      <c r="F69" s="4"/>
      <c r="G69" s="3"/>
      <c r="H69" s="4"/>
      <c r="I69" s="5"/>
      <c r="S69" s="7"/>
    </row>
    <row r="70" spans="1:19" ht="14.25">
      <c r="A70" s="4"/>
      <c r="B70" s="4"/>
      <c r="C70" s="3"/>
      <c r="D70" s="4"/>
      <c r="E70" s="4"/>
      <c r="F70" s="4"/>
      <c r="G70" s="3"/>
      <c r="H70" s="4"/>
      <c r="I70" s="5"/>
      <c r="S70" s="7"/>
    </row>
    <row r="71" spans="1:19" ht="14.25">
      <c r="A71" s="4"/>
      <c r="B71" s="4"/>
      <c r="C71" s="3"/>
      <c r="D71" s="4"/>
      <c r="F71" s="4"/>
      <c r="G71" s="3"/>
      <c r="H71" s="4"/>
      <c r="I71" s="5"/>
      <c r="S71" s="7"/>
    </row>
    <row r="72" spans="1:19" ht="14.25">
      <c r="A72" s="4"/>
      <c r="B72" s="4"/>
      <c r="C72" s="3"/>
      <c r="D72" s="4"/>
      <c r="E72" s="4"/>
      <c r="F72" s="4"/>
      <c r="G72" s="3"/>
      <c r="H72" s="4"/>
      <c r="I72" s="5"/>
      <c r="S72" s="7"/>
    </row>
    <row r="73" spans="1:19" ht="14.25">
      <c r="A73" s="4"/>
      <c r="B73" s="4"/>
      <c r="C73" s="3"/>
      <c r="D73" s="4"/>
      <c r="E73" s="4"/>
      <c r="F73" s="4"/>
      <c r="G73" s="3"/>
      <c r="H73" s="4"/>
      <c r="I73" s="5"/>
      <c r="S73" s="7"/>
    </row>
    <row r="74" spans="1:19" ht="14.25">
      <c r="A74" s="4"/>
      <c r="B74" s="4"/>
      <c r="C74" s="3"/>
      <c r="D74" s="4"/>
      <c r="E74" s="4"/>
      <c r="F74" s="4"/>
      <c r="G74" s="3"/>
      <c r="H74" s="4"/>
      <c r="I74" s="5"/>
      <c r="S74" s="7"/>
    </row>
    <row r="75" spans="1:19" ht="14.25">
      <c r="A75" s="4"/>
      <c r="B75" s="4"/>
      <c r="C75" s="3"/>
      <c r="D75" s="4"/>
      <c r="E75" s="4"/>
      <c r="F75" s="4"/>
      <c r="G75" s="3"/>
      <c r="H75" s="4"/>
      <c r="I75" s="5"/>
      <c r="S75" s="7"/>
    </row>
    <row r="76" spans="1:19" ht="14.25">
      <c r="A76" s="4"/>
      <c r="B76" s="4"/>
      <c r="C76" s="3"/>
      <c r="D76" s="4"/>
      <c r="E76" s="4"/>
      <c r="F76" s="4"/>
      <c r="G76" s="3"/>
      <c r="H76" s="4"/>
      <c r="I76" s="5"/>
      <c r="S76" s="7"/>
    </row>
    <row r="77" spans="1:19" ht="14.25">
      <c r="A77" s="4"/>
      <c r="B77" s="4"/>
      <c r="C77" s="3"/>
      <c r="D77" s="4"/>
      <c r="E77" s="4"/>
      <c r="F77" s="4"/>
      <c r="G77" s="3"/>
      <c r="H77" s="4"/>
      <c r="I77" s="5"/>
      <c r="S77" s="7"/>
    </row>
    <row r="78" spans="1:19" ht="14.25">
      <c r="A78" s="4"/>
      <c r="B78" s="4"/>
      <c r="C78" s="3"/>
      <c r="D78" s="4"/>
      <c r="E78" s="4"/>
      <c r="F78" s="4"/>
      <c r="G78" s="3"/>
      <c r="H78" s="4"/>
      <c r="I78" s="5"/>
      <c r="S78" s="7"/>
    </row>
    <row r="79" spans="1:19" ht="14.25">
      <c r="A79" s="4"/>
      <c r="B79" s="4"/>
      <c r="C79" s="3"/>
      <c r="D79" s="4"/>
      <c r="E79" s="4"/>
      <c r="F79" s="4"/>
      <c r="G79" s="3"/>
      <c r="H79" s="4"/>
      <c r="I79" s="5"/>
      <c r="S79" s="7"/>
    </row>
    <row r="80" spans="1:19" ht="14.25">
      <c r="A80" s="4"/>
      <c r="B80" s="4"/>
      <c r="C80" s="3"/>
      <c r="D80" s="4"/>
      <c r="E80" s="4"/>
      <c r="F80" s="4"/>
      <c r="G80" s="3"/>
      <c r="H80" s="4"/>
      <c r="I80" s="5"/>
      <c r="S80" s="7"/>
    </row>
    <row r="81" spans="1:19" ht="14.25">
      <c r="A81" s="4"/>
      <c r="B81" s="4"/>
      <c r="C81" s="3"/>
      <c r="D81" s="4"/>
      <c r="E81" s="4"/>
      <c r="F81" s="4"/>
      <c r="G81" s="3"/>
      <c r="H81" s="4"/>
      <c r="I81" s="5"/>
      <c r="S81" s="7"/>
    </row>
    <row r="82" spans="1:19" ht="14.25">
      <c r="A82" s="4"/>
      <c r="B82" s="4"/>
      <c r="C82" s="3"/>
      <c r="D82" s="4"/>
      <c r="E82" s="4"/>
      <c r="F82" s="4"/>
      <c r="G82" s="3"/>
      <c r="H82" s="4"/>
      <c r="I82" s="5"/>
      <c r="S82" s="7"/>
    </row>
    <row r="83" spans="1:19" ht="14.25">
      <c r="A83" s="4"/>
      <c r="B83" s="4"/>
      <c r="C83" s="3"/>
      <c r="D83" s="4"/>
      <c r="E83" s="4"/>
      <c r="F83" s="4"/>
      <c r="G83" s="3"/>
      <c r="H83" s="4"/>
      <c r="I83" s="5"/>
      <c r="S83" s="7"/>
    </row>
    <row r="84" spans="1:19" ht="14.25">
      <c r="A84" s="4"/>
      <c r="B84" s="4"/>
      <c r="C84" s="3"/>
      <c r="D84" s="4"/>
      <c r="E84" s="4"/>
      <c r="F84" s="4"/>
      <c r="G84" s="3"/>
      <c r="H84" s="4"/>
      <c r="I84" s="5"/>
      <c r="S84" s="7"/>
    </row>
    <row r="85" spans="1:19" ht="14.25">
      <c r="A85" s="4"/>
      <c r="B85" s="4"/>
      <c r="C85" s="3"/>
      <c r="D85" s="4"/>
      <c r="E85" s="4"/>
      <c r="F85" s="4"/>
      <c r="G85" s="3"/>
      <c r="H85" s="4"/>
      <c r="I85" s="5"/>
      <c r="S85" s="7"/>
    </row>
    <row r="7894" spans="1:19" ht="14.25">
      <c r="A7894" s="4"/>
      <c r="B7894" s="4"/>
      <c r="C7894" s="3"/>
      <c r="D7894" s="4"/>
      <c r="E7894" s="4"/>
      <c r="F7894" s="4"/>
      <c r="G7894" s="3"/>
      <c r="H7894" s="4"/>
      <c r="I7894" s="5"/>
      <c r="S7894" s="7"/>
    </row>
    <row r="7895" spans="1:19" ht="14.25">
      <c r="A7895" s="4"/>
      <c r="B7895" s="4"/>
      <c r="C7895" s="3"/>
      <c r="D7895" s="4"/>
      <c r="E7895" s="4"/>
      <c r="F7895" s="4"/>
      <c r="G7895" s="3"/>
      <c r="H7895" s="4"/>
      <c r="I7895" s="5"/>
      <c r="S7895" s="7"/>
    </row>
    <row r="7896" spans="1:19" ht="14.25">
      <c r="A7896" s="4"/>
      <c r="B7896" s="4"/>
      <c r="C7896" s="3"/>
      <c r="D7896" s="4"/>
      <c r="E7896" s="4"/>
      <c r="F7896" s="4"/>
      <c r="G7896" s="3"/>
      <c r="H7896" s="4"/>
      <c r="I7896" s="5"/>
      <c r="S7896" s="7"/>
    </row>
    <row r="7897" spans="1:19" ht="14.25">
      <c r="A7897" s="4"/>
      <c r="B7897" s="4"/>
      <c r="C7897" s="3"/>
      <c r="D7897" s="4"/>
      <c r="E7897" s="4"/>
      <c r="F7897" s="4"/>
      <c r="G7897" s="3"/>
      <c r="H7897" s="4"/>
      <c r="I7897" s="5"/>
      <c r="S7897" s="7"/>
    </row>
    <row r="7898" spans="1:19" ht="14.25">
      <c r="A7898" s="4"/>
      <c r="B7898" s="4"/>
      <c r="C7898" s="3"/>
      <c r="D7898" s="4"/>
      <c r="E7898" s="4"/>
      <c r="F7898" s="4"/>
      <c r="G7898" s="3"/>
      <c r="H7898" s="4"/>
      <c r="I7898" s="5"/>
      <c r="S7898" s="7"/>
    </row>
    <row r="7899" spans="1:19" ht="14.25">
      <c r="A7899" s="4"/>
      <c r="B7899" s="4"/>
      <c r="C7899" s="3"/>
      <c r="D7899" s="4"/>
      <c r="E7899" s="4"/>
      <c r="F7899" s="4"/>
      <c r="G7899" s="3"/>
      <c r="H7899" s="4"/>
      <c r="I7899" s="5"/>
      <c r="S7899" s="7"/>
    </row>
    <row r="7900" spans="1:19" ht="14.25">
      <c r="A7900" s="4"/>
      <c r="B7900" s="4"/>
      <c r="C7900" s="3"/>
      <c r="D7900" s="4"/>
      <c r="E7900" s="4"/>
      <c r="F7900" s="4"/>
      <c r="G7900" s="3"/>
      <c r="H7900" s="4"/>
      <c r="I7900" s="5"/>
      <c r="S7900" s="7"/>
    </row>
    <row r="7901" spans="1:19" ht="14.25">
      <c r="A7901" s="4"/>
      <c r="B7901" s="4"/>
      <c r="C7901" s="3"/>
      <c r="D7901" s="4"/>
      <c r="E7901" s="4"/>
      <c r="F7901" s="4"/>
      <c r="G7901" s="3"/>
      <c r="H7901" s="4"/>
      <c r="I7901" s="5"/>
      <c r="S7901" s="7"/>
    </row>
    <row r="7902" spans="1:19" ht="14.25">
      <c r="A7902" s="4"/>
      <c r="B7902" s="4"/>
      <c r="C7902" s="3"/>
      <c r="D7902" s="4"/>
      <c r="E7902" s="4"/>
      <c r="F7902" s="4"/>
      <c r="G7902" s="3"/>
      <c r="H7902" s="4"/>
      <c r="I7902" s="5"/>
      <c r="S7902" s="7"/>
    </row>
    <row r="7903" spans="1:19" ht="14.25">
      <c r="A7903" s="4"/>
      <c r="B7903" s="4"/>
      <c r="C7903" s="3"/>
      <c r="D7903" s="4"/>
      <c r="E7903" s="4"/>
      <c r="F7903" s="4"/>
      <c r="G7903" s="3"/>
      <c r="H7903" s="4"/>
      <c r="I7903" s="5"/>
      <c r="S7903" s="7"/>
    </row>
    <row r="7904" spans="1:19" ht="14.25">
      <c r="A7904" s="4"/>
      <c r="B7904" s="4"/>
      <c r="C7904" s="3"/>
      <c r="D7904" s="4"/>
      <c r="E7904" s="4"/>
      <c r="F7904" s="4"/>
      <c r="G7904" s="3"/>
      <c r="H7904" s="4"/>
      <c r="I7904" s="5"/>
      <c r="S7904" s="7"/>
    </row>
    <row r="7905" spans="1:19" ht="14.25">
      <c r="A7905" s="4"/>
      <c r="B7905" s="4"/>
      <c r="C7905" s="3"/>
      <c r="D7905" s="4"/>
      <c r="E7905" s="4"/>
      <c r="F7905" s="4"/>
      <c r="G7905" s="3"/>
      <c r="H7905" s="4"/>
      <c r="I7905" s="5"/>
      <c r="S7905" s="7"/>
    </row>
    <row r="7906" spans="1:19" ht="14.25">
      <c r="A7906" s="4"/>
      <c r="B7906" s="4"/>
      <c r="C7906" s="3"/>
      <c r="D7906" s="4"/>
      <c r="E7906" s="4"/>
      <c r="F7906" s="4"/>
      <c r="G7906" s="3"/>
      <c r="H7906" s="4"/>
      <c r="I7906" s="5"/>
      <c r="S7906" s="7"/>
    </row>
    <row r="7907" spans="1:19" ht="14.25">
      <c r="A7907" s="4"/>
      <c r="B7907" s="4"/>
      <c r="C7907" s="3"/>
      <c r="D7907" s="4"/>
      <c r="E7907" s="4"/>
      <c r="F7907" s="4"/>
      <c r="G7907" s="3"/>
      <c r="H7907" s="4"/>
      <c r="I7907" s="5"/>
      <c r="S7907" s="7"/>
    </row>
    <row r="7908" spans="1:19" ht="14.25">
      <c r="A7908" s="4"/>
      <c r="B7908" s="4"/>
      <c r="C7908" s="3"/>
      <c r="D7908" s="4"/>
      <c r="E7908" s="4"/>
      <c r="F7908" s="4"/>
      <c r="G7908" s="3"/>
      <c r="H7908" s="4"/>
      <c r="I7908" s="5"/>
      <c r="S7908" s="7"/>
    </row>
    <row r="7909" spans="1:19" ht="14.25">
      <c r="A7909" s="4"/>
      <c r="B7909" s="4"/>
      <c r="C7909" s="3"/>
      <c r="D7909" s="4"/>
      <c r="E7909" s="4"/>
      <c r="F7909" s="4"/>
      <c r="G7909" s="3"/>
      <c r="H7909" s="4"/>
      <c r="I7909" s="5"/>
      <c r="S7909" s="7"/>
    </row>
    <row r="7910" spans="1:19" ht="14.25">
      <c r="A7910" s="4"/>
      <c r="B7910" s="4"/>
      <c r="C7910" s="3"/>
      <c r="D7910" s="4"/>
      <c r="E7910" s="4"/>
      <c r="F7910" s="4"/>
      <c r="G7910" s="3"/>
      <c r="H7910" s="4"/>
      <c r="I7910" s="5"/>
      <c r="S7910" s="7"/>
    </row>
    <row r="7911" spans="1:19" ht="14.25">
      <c r="A7911" s="4"/>
      <c r="B7911" s="4"/>
      <c r="C7911" s="3"/>
      <c r="D7911" s="4"/>
      <c r="E7911" s="4"/>
      <c r="F7911" s="4"/>
      <c r="G7911" s="3"/>
      <c r="H7911" s="4"/>
      <c r="I7911" s="5"/>
      <c r="S7911" s="7"/>
    </row>
    <row r="7912" spans="1:19" ht="14.25">
      <c r="A7912" s="4"/>
      <c r="B7912" s="4"/>
      <c r="C7912" s="3"/>
      <c r="D7912" s="4"/>
      <c r="E7912" s="4"/>
      <c r="F7912" s="4"/>
      <c r="G7912" s="3"/>
      <c r="H7912" s="4"/>
      <c r="I7912" s="5"/>
      <c r="S7912" s="7"/>
    </row>
    <row r="7913" spans="1:19" ht="14.25">
      <c r="A7913" s="4"/>
      <c r="B7913" s="4"/>
      <c r="C7913" s="3"/>
      <c r="D7913" s="4"/>
      <c r="E7913" s="4"/>
      <c r="F7913" s="4"/>
      <c r="G7913" s="3"/>
      <c r="H7913" s="4"/>
      <c r="I7913" s="5"/>
      <c r="S7913" s="7"/>
    </row>
    <row r="7914" spans="1:19" ht="14.25">
      <c r="A7914" s="4"/>
      <c r="B7914" s="4"/>
      <c r="C7914" s="3"/>
      <c r="D7914" s="4"/>
      <c r="E7914" s="4"/>
      <c r="F7914" s="4"/>
      <c r="G7914" s="3"/>
      <c r="H7914" s="4"/>
      <c r="I7914" s="5"/>
      <c r="S7914" s="7"/>
    </row>
    <row r="7915" spans="1:19" ht="14.25">
      <c r="A7915" s="4"/>
      <c r="B7915" s="4"/>
      <c r="C7915" s="3"/>
      <c r="D7915" s="4"/>
      <c r="E7915" s="4"/>
      <c r="F7915" s="4"/>
      <c r="G7915" s="3"/>
      <c r="H7915" s="4"/>
      <c r="I7915" s="5"/>
      <c r="S7915" s="7"/>
    </row>
  </sheetData>
  <sheetProtection/>
  <printOptions/>
  <pageMargins left="0.25" right="0.25" top="0.5" bottom="0.5" header="0.5" footer="0.5"/>
  <pageSetup orientation="landscape" scale="85" r:id="rId1"/>
  <rowBreaks count="1" manualBreakCount="1">
    <brk id="54" max="65535" man="1"/>
  </rowBreaks>
  <ignoredErrors>
    <ignoredError sqref="B4 F4 J4 N4 R4 A5:A28 E5:E34 E35:E40 I5:I34 E41:E43 M5:M40 P5:P54 Q45:Q54 Q5:Q42 Q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Karl</cp:lastModifiedBy>
  <cp:lastPrinted>2010-03-04T17:02:12Z</cp:lastPrinted>
  <dcterms:created xsi:type="dcterms:W3CDTF">2014-01-13T16:19:53Z</dcterms:created>
  <dcterms:modified xsi:type="dcterms:W3CDTF">2014-01-13T16:19:53Z</dcterms:modified>
  <cp:category/>
  <cp:version/>
  <cp:contentType/>
  <cp:contentStatus/>
</cp:coreProperties>
</file>